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820" windowHeight="7290"/>
  </bookViews>
  <sheets>
    <sheet name="Анализ тренда расходов" sheetId="1" r:id="rId1"/>
  </sheets>
  <calcPr calcId="145621"/>
</workbook>
</file>

<file path=xl/calcChain.xml><?xml version="1.0" encoding="utf-8"?>
<calcChain xmlns="http://schemas.openxmlformats.org/spreadsheetml/2006/main">
  <c r="J3" i="1" l="1"/>
  <c r="K4" i="1"/>
  <c r="K5" i="1"/>
  <c r="K6" i="1"/>
  <c r="K7" i="1"/>
  <c r="K8" i="1"/>
  <c r="K9" i="1"/>
  <c r="K10" i="1"/>
  <c r="K3" i="1"/>
  <c r="J4" i="1"/>
  <c r="J5" i="1"/>
  <c r="J6" i="1"/>
  <c r="J7" i="1"/>
  <c r="J8" i="1"/>
  <c r="J9" i="1"/>
  <c r="J10" i="1"/>
  <c r="H4" i="1"/>
  <c r="I4" i="1" s="1"/>
  <c r="H5" i="1"/>
  <c r="H6" i="1"/>
  <c r="H7" i="1"/>
  <c r="I7" i="1" s="1"/>
  <c r="H8" i="1"/>
  <c r="H9" i="1"/>
  <c r="H10" i="1"/>
  <c r="H3" i="1"/>
  <c r="I3" i="1" s="1"/>
  <c r="G4" i="1"/>
  <c r="I6" i="1"/>
  <c r="I10" i="1"/>
  <c r="G5" i="1"/>
  <c r="G6" i="1"/>
  <c r="G7" i="1"/>
  <c r="G8" i="1"/>
  <c r="I8" i="1" s="1"/>
  <c r="G9" i="1"/>
  <c r="G10" i="1"/>
  <c r="G3" i="1"/>
  <c r="I9" i="1" l="1"/>
  <c r="I5" i="1"/>
</calcChain>
</file>

<file path=xl/sharedStrings.xml><?xml version="1.0" encoding="utf-8"?>
<sst xmlns="http://schemas.openxmlformats.org/spreadsheetml/2006/main" count="10" uniqueCount="10">
  <si>
    <t>Бюджет</t>
  </si>
  <si>
    <t>Сумма фактических расходов</t>
  </si>
  <si>
    <t>V-факт</t>
  </si>
  <si>
    <t>Сумма плановых расходов, тыс руб.</t>
  </si>
  <si>
    <t xml:space="preserve">Сумма стоимость сделанных работ </t>
  </si>
  <si>
    <t>Остаток производства</t>
  </si>
  <si>
    <t>Месяц</t>
  </si>
  <si>
    <t>Доп. расходы</t>
  </si>
  <si>
    <t>ИВСР
Индекс выполнения срока</t>
  </si>
  <si>
    <t>ИВСТ
Индекс выполнения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</si>
</sst>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7" fontId="0" fillId="2" borderId="6" xfId="0" applyNumberFormat="1" applyFill="1" applyBorder="1"/>
    <xf numFmtId="0" fontId="0" fillId="2" borderId="1" xfId="0" applyFill="1" applyBorder="1"/>
    <xf numFmtId="0" fontId="0" fillId="2" borderId="7" xfId="0" applyFill="1" applyBorder="1"/>
    <xf numFmtId="17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2" fontId="0" fillId="0" borderId="1" xfId="0" applyNumberFormat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2" xfId="0" applyFill="1" applyBorder="1"/>
    <xf numFmtId="0" fontId="1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'Анализ тренда расходов'!$C$2</c:f>
              <c:strCache>
                <c:ptCount val="1"/>
                <c:pt idx="0">
                  <c:v>Бюджет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расходов'!$C$3:$C$14</c:f>
              <c:numCache>
                <c:formatCode>General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'Анализ тренда расходов'!$D$2</c:f>
              <c:strCache>
                <c:ptCount val="1"/>
                <c:pt idx="0">
                  <c:v>Сумма плановых расходов, тыс руб.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расходов'!$D$3:$D$14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580</c:v>
                </c:pt>
                <c:pt idx="6">
                  <c:v>690</c:v>
                </c:pt>
                <c:pt idx="7">
                  <c:v>780</c:v>
                </c:pt>
                <c:pt idx="8">
                  <c:v>850</c:v>
                </c:pt>
                <c:pt idx="9">
                  <c:v>900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'Анализ тренда расходов'!$E$2</c:f>
              <c:strCache>
                <c:ptCount val="1"/>
                <c:pt idx="0">
                  <c:v>Сумма стоимость сделанных работ 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расходов'!$E$3:$E$14</c:f>
              <c:numCache>
                <c:formatCode>General</c:formatCode>
                <c:ptCount val="12"/>
                <c:pt idx="0">
                  <c:v>80</c:v>
                </c:pt>
                <c:pt idx="1">
                  <c:v>160</c:v>
                </c:pt>
                <c:pt idx="2">
                  <c:v>230</c:v>
                </c:pt>
                <c:pt idx="3">
                  <c:v>290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'Анализ тренда расходов'!$F$2</c:f>
              <c:strCache>
                <c:ptCount val="1"/>
                <c:pt idx="0">
                  <c:v>Сумма фактических расходов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расходов'!$F$3:$F$14</c:f>
              <c:numCache>
                <c:formatCode>General</c:formatCode>
                <c:ptCount val="12"/>
                <c:pt idx="0">
                  <c:v>80</c:v>
                </c:pt>
                <c:pt idx="1">
                  <c:v>250</c:v>
                </c:pt>
                <c:pt idx="2">
                  <c:v>360</c:v>
                </c:pt>
                <c:pt idx="3">
                  <c:v>470</c:v>
                </c:pt>
                <c:pt idx="4">
                  <c:v>630</c:v>
                </c:pt>
                <c:pt idx="5">
                  <c:v>750</c:v>
                </c:pt>
                <c:pt idx="6">
                  <c:v>850</c:v>
                </c:pt>
                <c:pt idx="7">
                  <c:v>940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'Анализ тренда расходов'!$G$2</c:f>
              <c:strCache>
                <c:ptCount val="1"/>
                <c:pt idx="0">
                  <c:v>Остаток производства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расходов'!$G$3:$G$14</c:f>
              <c:numCache>
                <c:formatCode>General</c:formatCode>
                <c:ptCount val="12"/>
                <c:pt idx="0">
                  <c:v>20</c:v>
                </c:pt>
                <c:pt idx="1">
                  <c:v>40</c:v>
                </c:pt>
                <c:pt idx="2">
                  <c:v>70</c:v>
                </c:pt>
                <c:pt idx="3">
                  <c:v>110</c:v>
                </c:pt>
                <c:pt idx="4">
                  <c:v>150</c:v>
                </c:pt>
                <c:pt idx="5">
                  <c:v>180</c:v>
                </c:pt>
                <c:pt idx="6">
                  <c:v>240</c:v>
                </c:pt>
                <c:pt idx="7">
                  <c:v>280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'Анализ тренда расходов'!$H$2</c:f>
              <c:strCache>
                <c:ptCount val="1"/>
                <c:pt idx="0">
                  <c:v>Доп. расходы</c:v>
                </c:pt>
              </c:strCache>
            </c:strRef>
          </c:tx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расходов'!$H$3:$H$14</c:f>
              <c:numCache>
                <c:formatCode>General</c:formatCode>
                <c:ptCount val="12"/>
                <c:pt idx="0">
                  <c:v>-20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130</c:v>
                </c:pt>
                <c:pt idx="5">
                  <c:v>170</c:v>
                </c:pt>
                <c:pt idx="6">
                  <c:v>160</c:v>
                </c:pt>
                <c:pt idx="7">
                  <c:v>160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'Анализ тренда расходов'!$I$2</c:f>
              <c:strCache>
                <c:ptCount val="1"/>
                <c:pt idx="0">
                  <c:v>V-факт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'Анализ тренда расходов'!$B$3:$B$14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'Анализ тренда расходов'!$I$3:$I$14</c:f>
              <c:numCache>
                <c:formatCode>General</c:formatCode>
                <c:ptCount val="12"/>
                <c:pt idx="0">
                  <c:v>1000</c:v>
                </c:pt>
                <c:pt idx="1">
                  <c:v>1090</c:v>
                </c:pt>
                <c:pt idx="2">
                  <c:v>1130</c:v>
                </c:pt>
                <c:pt idx="3">
                  <c:v>1180</c:v>
                </c:pt>
                <c:pt idx="4">
                  <c:v>1280</c:v>
                </c:pt>
                <c:pt idx="5">
                  <c:v>1350</c:v>
                </c:pt>
                <c:pt idx="6">
                  <c:v>1400</c:v>
                </c:pt>
                <c:pt idx="7">
                  <c:v>1440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7408"/>
        <c:axId val="540110208"/>
      </c:lineChart>
      <c:dateAx>
        <c:axId val="47377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0110208"/>
        <c:crosses val="autoZero"/>
        <c:auto val="1"/>
        <c:lblOffset val="100"/>
        <c:baseTimeUnit val="months"/>
      </c:dateAx>
      <c:valAx>
        <c:axId val="5401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3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31309099781554"/>
          <c:y val="3.3727865749573933E-2"/>
          <c:w val="0.31889621822744046"/>
          <c:h val="0.618106880546383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15</xdr:row>
      <xdr:rowOff>33337</xdr:rowOff>
    </xdr:from>
    <xdr:to>
      <xdr:col>9</xdr:col>
      <xdr:colOff>19050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B2" sqref="B2"/>
    </sheetView>
  </sheetViews>
  <sheetFormatPr defaultRowHeight="15" x14ac:dyDescent="0.25"/>
  <cols>
    <col min="3" max="3" width="8.5703125" bestFit="1" customWidth="1"/>
    <col min="4" max="4" width="17.5703125" customWidth="1"/>
    <col min="5" max="5" width="17.28515625" customWidth="1"/>
    <col min="6" max="6" width="13.7109375" customWidth="1"/>
    <col min="7" max="7" width="13.7109375" bestFit="1" customWidth="1"/>
    <col min="8" max="8" width="10.28515625" customWidth="1"/>
    <col min="9" max="9" width="7.28515625" bestFit="1" customWidth="1"/>
    <col min="10" max="10" width="18.28515625" customWidth="1"/>
    <col min="11" max="11" width="20.140625" customWidth="1"/>
  </cols>
  <sheetData>
    <row r="1" spans="2:11" ht="15.75" thickBot="1" x14ac:dyDescent="0.3"/>
    <row r="2" spans="2:11" ht="49.5" customHeight="1" x14ac:dyDescent="0.25">
      <c r="B2" s="16" t="s">
        <v>6</v>
      </c>
      <c r="C2" s="3" t="s">
        <v>0</v>
      </c>
      <c r="D2" s="3" t="s">
        <v>3</v>
      </c>
      <c r="E2" s="3" t="s">
        <v>4</v>
      </c>
      <c r="F2" s="4" t="s">
        <v>1</v>
      </c>
      <c r="G2" s="12" t="s">
        <v>5</v>
      </c>
      <c r="H2" s="12" t="s">
        <v>7</v>
      </c>
      <c r="I2" s="13" t="s">
        <v>2</v>
      </c>
      <c r="J2" s="2" t="s">
        <v>8</v>
      </c>
      <c r="K2" s="2" t="s">
        <v>9</v>
      </c>
    </row>
    <row r="3" spans="2:11" x14ac:dyDescent="0.25">
      <c r="B3" s="5">
        <v>41640</v>
      </c>
      <c r="C3" s="6">
        <v>1000</v>
      </c>
      <c r="D3" s="6">
        <v>100</v>
      </c>
      <c r="E3" s="6">
        <v>80</v>
      </c>
      <c r="F3" s="7">
        <v>80</v>
      </c>
      <c r="G3" s="14">
        <f>D3-E3</f>
        <v>20</v>
      </c>
      <c r="H3" s="14">
        <f>F3-D3</f>
        <v>-20</v>
      </c>
      <c r="I3" s="15">
        <f>C3+H3+G3</f>
        <v>1000</v>
      </c>
      <c r="J3" s="11">
        <f>E3/D3</f>
        <v>0.8</v>
      </c>
      <c r="K3" s="11">
        <f>E3/F3</f>
        <v>1</v>
      </c>
    </row>
    <row r="4" spans="2:11" x14ac:dyDescent="0.25">
      <c r="B4" s="5">
        <v>41671</v>
      </c>
      <c r="C4" s="6">
        <v>1000</v>
      </c>
      <c r="D4" s="6">
        <v>200</v>
      </c>
      <c r="E4" s="6">
        <v>160</v>
      </c>
      <c r="F4" s="7">
        <v>250</v>
      </c>
      <c r="G4" s="14">
        <f>D4-E4</f>
        <v>40</v>
      </c>
      <c r="H4" s="14">
        <f t="shared" ref="H4:H10" si="0">F4-D4</f>
        <v>50</v>
      </c>
      <c r="I4" s="15">
        <f>C4+H4+G4</f>
        <v>1090</v>
      </c>
      <c r="J4" s="11">
        <f t="shared" ref="J4:J10" si="1">E4/D4</f>
        <v>0.8</v>
      </c>
      <c r="K4" s="11">
        <f t="shared" ref="K4:K10" si="2">E4/F4</f>
        <v>0.64</v>
      </c>
    </row>
    <row r="5" spans="2:11" x14ac:dyDescent="0.25">
      <c r="B5" s="5">
        <v>41699</v>
      </c>
      <c r="C5" s="6">
        <v>1000</v>
      </c>
      <c r="D5" s="6">
        <v>300</v>
      </c>
      <c r="E5" s="6">
        <v>230</v>
      </c>
      <c r="F5" s="7">
        <v>360</v>
      </c>
      <c r="G5" s="14">
        <f>D5-E5</f>
        <v>70</v>
      </c>
      <c r="H5" s="14">
        <f t="shared" si="0"/>
        <v>60</v>
      </c>
      <c r="I5" s="15">
        <f>C5+H5+G5</f>
        <v>1130</v>
      </c>
      <c r="J5" s="11">
        <f t="shared" si="1"/>
        <v>0.76666666666666672</v>
      </c>
      <c r="K5" s="11">
        <f t="shared" si="2"/>
        <v>0.63888888888888884</v>
      </c>
    </row>
    <row r="6" spans="2:11" x14ac:dyDescent="0.25">
      <c r="B6" s="5">
        <v>41730</v>
      </c>
      <c r="C6" s="6">
        <v>1000</v>
      </c>
      <c r="D6" s="6">
        <v>400</v>
      </c>
      <c r="E6" s="6">
        <v>290</v>
      </c>
      <c r="F6" s="7">
        <v>470</v>
      </c>
      <c r="G6" s="14">
        <f>D6-E6</f>
        <v>110</v>
      </c>
      <c r="H6" s="14">
        <f t="shared" si="0"/>
        <v>70</v>
      </c>
      <c r="I6" s="15">
        <f>C6+H6+G6</f>
        <v>1180</v>
      </c>
      <c r="J6" s="11">
        <f t="shared" si="1"/>
        <v>0.72499999999999998</v>
      </c>
      <c r="K6" s="11">
        <f t="shared" si="2"/>
        <v>0.61702127659574468</v>
      </c>
    </row>
    <row r="7" spans="2:11" x14ac:dyDescent="0.25">
      <c r="B7" s="5">
        <v>41760</v>
      </c>
      <c r="C7" s="6">
        <v>1000</v>
      </c>
      <c r="D7" s="6">
        <v>500</v>
      </c>
      <c r="E7" s="6">
        <v>350</v>
      </c>
      <c r="F7" s="7">
        <v>630</v>
      </c>
      <c r="G7" s="14">
        <f>D7-E7</f>
        <v>150</v>
      </c>
      <c r="H7" s="14">
        <f t="shared" si="0"/>
        <v>130</v>
      </c>
      <c r="I7" s="15">
        <f>C7+H7+G7</f>
        <v>1280</v>
      </c>
      <c r="J7" s="11">
        <f t="shared" si="1"/>
        <v>0.7</v>
      </c>
      <c r="K7" s="11">
        <f t="shared" si="2"/>
        <v>0.55555555555555558</v>
      </c>
    </row>
    <row r="8" spans="2:11" x14ac:dyDescent="0.25">
      <c r="B8" s="5">
        <v>41791</v>
      </c>
      <c r="C8" s="6">
        <v>1000</v>
      </c>
      <c r="D8" s="6">
        <v>580</v>
      </c>
      <c r="E8" s="6">
        <v>400</v>
      </c>
      <c r="F8" s="7">
        <v>750</v>
      </c>
      <c r="G8" s="14">
        <f>D8-E8</f>
        <v>180</v>
      </c>
      <c r="H8" s="14">
        <f t="shared" si="0"/>
        <v>170</v>
      </c>
      <c r="I8" s="15">
        <f>C8+H8+G8</f>
        <v>1350</v>
      </c>
      <c r="J8" s="11">
        <f t="shared" si="1"/>
        <v>0.68965517241379315</v>
      </c>
      <c r="K8" s="11">
        <f t="shared" si="2"/>
        <v>0.53333333333333333</v>
      </c>
    </row>
    <row r="9" spans="2:11" x14ac:dyDescent="0.25">
      <c r="B9" s="5">
        <v>41821</v>
      </c>
      <c r="C9" s="6">
        <v>1000</v>
      </c>
      <c r="D9" s="6">
        <v>690</v>
      </c>
      <c r="E9" s="6">
        <v>450</v>
      </c>
      <c r="F9" s="7">
        <v>850</v>
      </c>
      <c r="G9" s="14">
        <f>D9-E9</f>
        <v>240</v>
      </c>
      <c r="H9" s="14">
        <f t="shared" si="0"/>
        <v>160</v>
      </c>
      <c r="I9" s="15">
        <f>C9+H9+G9</f>
        <v>1400</v>
      </c>
      <c r="J9" s="11">
        <f t="shared" si="1"/>
        <v>0.65217391304347827</v>
      </c>
      <c r="K9" s="11">
        <f t="shared" si="2"/>
        <v>0.52941176470588236</v>
      </c>
    </row>
    <row r="10" spans="2:11" x14ac:dyDescent="0.25">
      <c r="B10" s="5">
        <v>41852</v>
      </c>
      <c r="C10" s="6">
        <v>1000</v>
      </c>
      <c r="D10" s="6">
        <v>780</v>
      </c>
      <c r="E10" s="6">
        <v>500</v>
      </c>
      <c r="F10" s="7">
        <v>940</v>
      </c>
      <c r="G10" s="14">
        <f>D10-E10</f>
        <v>280</v>
      </c>
      <c r="H10" s="14">
        <f t="shared" si="0"/>
        <v>160</v>
      </c>
      <c r="I10" s="15">
        <f>C10+H10+G10</f>
        <v>1440</v>
      </c>
      <c r="J10" s="11">
        <f t="shared" si="1"/>
        <v>0.64102564102564108</v>
      </c>
      <c r="K10" s="11">
        <f t="shared" si="2"/>
        <v>0.53191489361702127</v>
      </c>
    </row>
    <row r="11" spans="2:11" x14ac:dyDescent="0.25">
      <c r="B11" s="5">
        <v>41883</v>
      </c>
      <c r="C11" s="6">
        <v>1000</v>
      </c>
      <c r="D11" s="6">
        <v>850</v>
      </c>
      <c r="E11" s="6"/>
      <c r="F11" s="7"/>
      <c r="G11" s="14"/>
      <c r="H11" s="14"/>
      <c r="I11" s="15"/>
      <c r="J11" s="1"/>
      <c r="K11" s="1"/>
    </row>
    <row r="12" spans="2:11" x14ac:dyDescent="0.25">
      <c r="B12" s="5">
        <v>41913</v>
      </c>
      <c r="C12" s="6">
        <v>1000</v>
      </c>
      <c r="D12" s="6">
        <v>900</v>
      </c>
      <c r="E12" s="6"/>
      <c r="F12" s="7"/>
      <c r="G12" s="14"/>
      <c r="H12" s="14"/>
      <c r="I12" s="15"/>
      <c r="J12" s="1"/>
      <c r="K12" s="1"/>
    </row>
    <row r="13" spans="2:11" x14ac:dyDescent="0.25">
      <c r="B13" s="5">
        <v>41944</v>
      </c>
      <c r="C13" s="6">
        <v>1000</v>
      </c>
      <c r="D13" s="6">
        <v>950</v>
      </c>
      <c r="E13" s="6"/>
      <c r="F13" s="7"/>
      <c r="G13" s="14"/>
      <c r="H13" s="14"/>
      <c r="I13" s="15"/>
      <c r="J13" s="1"/>
      <c r="K13" s="1"/>
    </row>
    <row r="14" spans="2:11" ht="15.75" thickBot="1" x14ac:dyDescent="0.3">
      <c r="B14" s="8">
        <v>41974</v>
      </c>
      <c r="C14" s="9">
        <v>1000</v>
      </c>
      <c r="D14" s="9">
        <v>1000</v>
      </c>
      <c r="E14" s="9"/>
      <c r="F14" s="10"/>
      <c r="G14" s="14"/>
      <c r="H14" s="14"/>
      <c r="I14" s="15"/>
      <c r="J14" s="1"/>
      <c r="K14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Анализ тренда расходов</vt:lpstr>
    </vt:vector>
  </TitlesOfParts>
  <Company>HEAVEN KILLERS RELEASE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Semenov</dc:creator>
  <cp:lastModifiedBy>Ilia Semenov</cp:lastModifiedBy>
  <dcterms:created xsi:type="dcterms:W3CDTF">2014-06-11T11:03:18Z</dcterms:created>
  <dcterms:modified xsi:type="dcterms:W3CDTF">2014-06-11T11:43:34Z</dcterms:modified>
</cp:coreProperties>
</file>