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05" yWindow="-90" windowWidth="7785" windowHeight="8265"/>
  </bookViews>
  <sheets>
    <sheet name="Смета затрат" sheetId="1" r:id="rId1"/>
    <sheet name="Гости" sheetId="2" r:id="rId2"/>
  </sheets>
  <calcPr calcId="145621"/>
</workbook>
</file>

<file path=xl/calcChain.xml><?xml version="1.0" encoding="utf-8"?>
<calcChain xmlns="http://schemas.openxmlformats.org/spreadsheetml/2006/main">
  <c r="C58" i="1" l="1"/>
  <c r="D37" i="1"/>
  <c r="D82" i="1"/>
  <c r="C82" i="1"/>
  <c r="H82" i="1"/>
  <c r="D70" i="1"/>
  <c r="C61" i="1"/>
  <c r="C59" i="1"/>
  <c r="B37" i="2"/>
  <c r="C37" i="2"/>
  <c r="D85" i="1"/>
  <c r="C85" i="1"/>
  <c r="H85" i="1" s="1"/>
  <c r="C37" i="1"/>
  <c r="C70" i="1"/>
  <c r="E37" i="2"/>
  <c r="C16" i="1"/>
  <c r="D50" i="1"/>
  <c r="C50" i="1"/>
  <c r="H50" i="1" s="1"/>
  <c r="H37" i="1"/>
  <c r="D31" i="1"/>
  <c r="C31" i="1"/>
  <c r="H31" i="1" s="1"/>
  <c r="D25" i="1"/>
  <c r="D16" i="1"/>
  <c r="C25" i="1"/>
  <c r="H25" i="1" l="1"/>
  <c r="H16" i="1"/>
  <c r="H70" i="1"/>
  <c r="D87" i="1"/>
  <c r="D88" i="1" s="1"/>
  <c r="C86" i="1"/>
</calcChain>
</file>

<file path=xl/comments1.xml><?xml version="1.0" encoding="utf-8"?>
<comments xmlns="http://schemas.openxmlformats.org/spreadsheetml/2006/main">
  <authors>
    <author>Ilia A. Semenov</author>
  </authors>
  <commentList>
    <comment ref="D20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взяли в шике</t>
        </r>
      </text>
    </comment>
    <comment ref="C27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за 5 часов</t>
        </r>
      </text>
    </comment>
    <comment ref="D27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1000 за бронь</t>
        </r>
      </text>
    </comment>
    <comment ref="C28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за 10 часов</t>
        </r>
      </text>
    </comment>
    <comment ref="D28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1000 за бронь</t>
        </r>
      </text>
    </comment>
    <comment ref="C34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микроавтобус Mercedes Sprinter на 20+1 человек. 600 р. В час</t>
        </r>
      </text>
    </comment>
    <comment ref="D35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2000 за бронь</t>
        </r>
      </text>
    </comment>
    <comment ref="C41" authorId="0">
      <text>
        <r>
          <rPr>
            <b/>
            <sz val="8"/>
            <color indexed="81"/>
            <rFont val="Tahoma"/>
            <charset val="1"/>
          </rPr>
          <t>Ilia A. Semenov:</t>
        </r>
        <r>
          <rPr>
            <sz val="8"/>
            <color indexed="81"/>
            <rFont val="Tahoma"/>
            <charset val="1"/>
          </rPr>
          <t xml:space="preserve">
ткань для сердца, краски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04"/>
          </rPr>
          <t>Ilia A. Semenov:</t>
        </r>
        <r>
          <rPr>
            <sz val="8"/>
            <color indexed="81"/>
            <rFont val="Tahoma"/>
            <family val="2"/>
            <charset val="204"/>
          </rPr>
          <t xml:space="preserve">
Приготовила мама - 10 бутылок</t>
        </r>
      </text>
    </comment>
  </commentList>
</comments>
</file>

<file path=xl/sharedStrings.xml><?xml version="1.0" encoding="utf-8"?>
<sst xmlns="http://schemas.openxmlformats.org/spreadsheetml/2006/main" count="144" uniqueCount="101">
  <si>
    <t>Статьи расходов</t>
  </si>
  <si>
    <t>Невеста</t>
  </si>
  <si>
    <t>платье</t>
  </si>
  <si>
    <t>Кол-во</t>
  </si>
  <si>
    <t>Фактические затраты</t>
  </si>
  <si>
    <t>нижняя юбка, кринолин</t>
  </si>
  <si>
    <t>фата</t>
  </si>
  <si>
    <t>туфли</t>
  </si>
  <si>
    <t>чулки</t>
  </si>
  <si>
    <t>белье</t>
  </si>
  <si>
    <t>подвязка</t>
  </si>
  <si>
    <t>маникюр</t>
  </si>
  <si>
    <t>макияж, прическа</t>
  </si>
  <si>
    <t>букет</t>
  </si>
  <si>
    <t>обручальное кольцо</t>
  </si>
  <si>
    <t>Итого</t>
  </si>
  <si>
    <t>Жених</t>
  </si>
  <si>
    <t>костюм</t>
  </si>
  <si>
    <t>обувь</t>
  </si>
  <si>
    <t>рубашка</t>
  </si>
  <si>
    <t>бутоньерка</t>
  </si>
  <si>
    <t>галстук и ремень</t>
  </si>
  <si>
    <t>Фото-видео</t>
  </si>
  <si>
    <t>фото в загсе</t>
  </si>
  <si>
    <t>видео в загсе</t>
  </si>
  <si>
    <t>перчатки</t>
  </si>
  <si>
    <t>Машины, тамада и музыка</t>
  </si>
  <si>
    <t>лимузин</t>
  </si>
  <si>
    <t>гос.пошлина (200 рублей)</t>
  </si>
  <si>
    <t>приглашения</t>
  </si>
  <si>
    <t>бокалы для жениха и невесты</t>
  </si>
  <si>
    <t>бантики на бокалы</t>
  </si>
  <si>
    <t>ленты свидетелей</t>
  </si>
  <si>
    <t>лента на шампанское</t>
  </si>
  <si>
    <t>рушник</t>
  </si>
  <si>
    <t>Шампанское для связ. лентой</t>
  </si>
  <si>
    <t>Прочее</t>
  </si>
  <si>
    <t>Банкет</t>
  </si>
  <si>
    <t>банкет</t>
  </si>
  <si>
    <t>обслуживание</t>
  </si>
  <si>
    <t>водка</t>
  </si>
  <si>
    <t>виски</t>
  </si>
  <si>
    <t>коньяк</t>
  </si>
  <si>
    <t>шампанское</t>
  </si>
  <si>
    <t>сок(ябл,виш,анан,апельс)</t>
  </si>
  <si>
    <t>вода(с газом и без)</t>
  </si>
  <si>
    <t>торт</t>
  </si>
  <si>
    <t>каравай</t>
  </si>
  <si>
    <t>икра</t>
  </si>
  <si>
    <t>фрукты (перс, нект, абр, чер, клубн)</t>
  </si>
  <si>
    <t>вино сливовое</t>
  </si>
  <si>
    <t>вино красное</t>
  </si>
  <si>
    <t>вино белое</t>
  </si>
  <si>
    <t>мартини</t>
  </si>
  <si>
    <t>Дополнительные расходы</t>
  </si>
  <si>
    <t>квартира для гостей</t>
  </si>
  <si>
    <t>чаевые и др мелочи</t>
  </si>
  <si>
    <t>голуби</t>
  </si>
  <si>
    <t>такси для гостей</t>
  </si>
  <si>
    <t>рис, монетки, лепестки роз</t>
  </si>
  <si>
    <t>диск с музыкой</t>
  </si>
  <si>
    <t>призы для гостей</t>
  </si>
  <si>
    <t>сок с собой, шампанское</t>
  </si>
  <si>
    <t>N</t>
  </si>
  <si>
    <t>Имя</t>
  </si>
  <si>
    <t>???</t>
  </si>
  <si>
    <t>ленты на машины, кольца на  машины</t>
  </si>
  <si>
    <t>ночной отель :)</t>
  </si>
  <si>
    <t>Дата оплаты</t>
  </si>
  <si>
    <t>Родственники</t>
  </si>
  <si>
    <t>Друзья Жени</t>
  </si>
  <si>
    <t>Друзья Ильи</t>
  </si>
  <si>
    <t>Свидетели</t>
  </si>
  <si>
    <t>Итого:</t>
  </si>
  <si>
    <t>35 человек</t>
  </si>
  <si>
    <t>Фактические:</t>
  </si>
  <si>
    <t>Всего (планируемые):</t>
  </si>
  <si>
    <t>Осталось потратить:</t>
  </si>
  <si>
    <t>Подтвердили</t>
  </si>
  <si>
    <t>да</t>
  </si>
  <si>
    <t>Дети</t>
  </si>
  <si>
    <t>Планируемые затраты руб.</t>
  </si>
  <si>
    <t>микроавтобус или автобус</t>
  </si>
  <si>
    <t>1200 за человека</t>
  </si>
  <si>
    <t>Комменты</t>
  </si>
  <si>
    <t>тамада + DJ</t>
  </si>
  <si>
    <t>Шары в банкетный зал</t>
  </si>
  <si>
    <t>Свадебное путешествие</t>
  </si>
  <si>
    <t>осталось:</t>
  </si>
  <si>
    <t>украшения (заколка)</t>
  </si>
  <si>
    <t>фотограф (5 часов)</t>
  </si>
  <si>
    <t>с 11:00 до 16:00</t>
  </si>
  <si>
    <t>Пластмассовые стаканчики для гостей.
бокалы для гостей</t>
  </si>
  <si>
    <t>колбаса твердого копчения</t>
  </si>
  <si>
    <t>носки</t>
  </si>
  <si>
    <t>сыр (накалывать на шпажки)</t>
  </si>
  <si>
    <t>шарики</t>
  </si>
  <si>
    <t>видеооператор (10 часов)</t>
  </si>
  <si>
    <t>клубника в корзиночке</t>
  </si>
  <si>
    <t>Италия + 1 виза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</si>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</sst>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/>
    <xf numFmtId="0" fontId="1" fillId="5" borderId="2" xfId="0" applyFont="1" applyFill="1" applyBorder="1" applyAlignment="1">
      <alignment horizontal="right"/>
    </xf>
    <xf numFmtId="0" fontId="1" fillId="5" borderId="2" xfId="0" applyFont="1" applyFill="1" applyBorder="1"/>
    <xf numFmtId="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/>
    <xf numFmtId="16" fontId="0" fillId="0" borderId="1" xfId="0" applyNumberFormat="1" applyBorder="1"/>
    <xf numFmtId="0" fontId="9" fillId="0" borderId="0" xfId="0" applyFont="1" applyAlignment="1">
      <alignment horizontal="center"/>
    </xf>
    <xf numFmtId="0" fontId="0" fillId="6" borderId="1" xfId="0" applyFill="1" applyBorder="1"/>
    <xf numFmtId="14" fontId="0" fillId="0" borderId="1" xfId="0" applyNumberFormat="1" applyBorder="1"/>
    <xf numFmtId="0" fontId="0" fillId="7" borderId="1" xfId="0" applyFill="1" applyBorder="1"/>
    <xf numFmtId="0" fontId="0" fillId="0" borderId="1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C14" sqref="C14"/>
    </sheetView>
  </sheetViews>
  <sheetFormatPr defaultRowHeight="15" x14ac:dyDescent="0.25"/>
  <cols>
    <col min="1" max="1" width="36.42578125" customWidth="1"/>
    <col min="2" max="2" width="10.7109375" customWidth="1"/>
    <col min="3" max="3" width="17.5703125" customWidth="1"/>
    <col min="4" max="4" width="20.5703125" bestFit="1" customWidth="1"/>
    <col min="5" max="6" width="12.42578125" customWidth="1"/>
  </cols>
  <sheetData>
    <row r="1" spans="1:8" ht="30" x14ac:dyDescent="0.25">
      <c r="A1" s="4" t="s">
        <v>0</v>
      </c>
      <c r="B1" s="4" t="s">
        <v>3</v>
      </c>
      <c r="C1" s="5" t="s">
        <v>81</v>
      </c>
      <c r="D1" s="4" t="s">
        <v>4</v>
      </c>
      <c r="E1" s="4" t="s">
        <v>68</v>
      </c>
      <c r="F1" s="4" t="s">
        <v>84</v>
      </c>
    </row>
    <row r="2" spans="1:8" x14ac:dyDescent="0.25">
      <c r="A2" s="6" t="s">
        <v>1</v>
      </c>
      <c r="B2" s="7"/>
      <c r="C2" s="7"/>
      <c r="D2" s="7"/>
      <c r="E2" s="7"/>
      <c r="F2" s="7"/>
    </row>
    <row r="3" spans="1:8" x14ac:dyDescent="0.25">
      <c r="A3" s="2" t="s">
        <v>2</v>
      </c>
      <c r="B3" s="2">
        <v>1</v>
      </c>
      <c r="C3" s="2">
        <v>22400</v>
      </c>
      <c r="D3" s="2">
        <v>22400</v>
      </c>
      <c r="E3" s="2"/>
      <c r="F3" s="2"/>
    </row>
    <row r="4" spans="1:8" x14ac:dyDescent="0.25">
      <c r="A4" s="2" t="s">
        <v>5</v>
      </c>
      <c r="B4" s="2">
        <v>1</v>
      </c>
      <c r="C4" s="2">
        <v>600</v>
      </c>
      <c r="D4" s="2">
        <v>600</v>
      </c>
      <c r="E4" s="2"/>
      <c r="F4" s="2"/>
    </row>
    <row r="5" spans="1:8" x14ac:dyDescent="0.25">
      <c r="A5" s="2" t="s">
        <v>25</v>
      </c>
      <c r="B5" s="2">
        <v>1</v>
      </c>
      <c r="C5" s="2">
        <v>1200</v>
      </c>
      <c r="D5" s="2">
        <v>1200</v>
      </c>
      <c r="E5" s="2"/>
      <c r="F5" s="2"/>
    </row>
    <row r="6" spans="1:8" x14ac:dyDescent="0.25">
      <c r="A6" s="2" t="s">
        <v>6</v>
      </c>
      <c r="B6" s="2">
        <v>1</v>
      </c>
      <c r="C6" s="2">
        <v>2800</v>
      </c>
      <c r="D6" s="2">
        <v>2800</v>
      </c>
      <c r="E6" s="2"/>
      <c r="F6" s="2"/>
    </row>
    <row r="7" spans="1:8" x14ac:dyDescent="0.25">
      <c r="A7" s="2" t="s">
        <v>7</v>
      </c>
      <c r="B7" s="2">
        <v>1</v>
      </c>
      <c r="C7" s="2">
        <v>2500</v>
      </c>
      <c r="D7" s="2">
        <v>2500</v>
      </c>
      <c r="E7" s="2"/>
      <c r="F7" s="2"/>
    </row>
    <row r="8" spans="1:8" x14ac:dyDescent="0.25">
      <c r="A8" s="2" t="s">
        <v>89</v>
      </c>
      <c r="B8" s="2">
        <v>5</v>
      </c>
      <c r="C8" s="2">
        <v>0</v>
      </c>
      <c r="D8" s="24">
        <v>0</v>
      </c>
      <c r="E8" s="2"/>
      <c r="F8" s="2"/>
    </row>
    <row r="9" spans="1:8" x14ac:dyDescent="0.25">
      <c r="A9" s="2" t="s">
        <v>8</v>
      </c>
      <c r="B9" s="2">
        <v>1</v>
      </c>
      <c r="C9" s="2">
        <v>400</v>
      </c>
      <c r="D9" s="2">
        <v>400</v>
      </c>
      <c r="E9" s="2"/>
      <c r="F9" s="2"/>
    </row>
    <row r="10" spans="1:8" x14ac:dyDescent="0.25">
      <c r="A10" s="2" t="s">
        <v>9</v>
      </c>
      <c r="B10" s="2">
        <v>1</v>
      </c>
      <c r="C10" s="2">
        <v>600</v>
      </c>
      <c r="D10" s="2">
        <v>600</v>
      </c>
      <c r="E10" s="2"/>
      <c r="F10" s="2"/>
    </row>
    <row r="11" spans="1:8" x14ac:dyDescent="0.25">
      <c r="A11" s="2" t="s">
        <v>10</v>
      </c>
      <c r="B11" s="2">
        <v>0</v>
      </c>
      <c r="C11" s="2">
        <v>0</v>
      </c>
      <c r="D11" s="2">
        <v>0</v>
      </c>
      <c r="E11" s="2"/>
      <c r="F11" s="2"/>
    </row>
    <row r="12" spans="1:8" x14ac:dyDescent="0.25">
      <c r="A12" s="2" t="s">
        <v>11</v>
      </c>
      <c r="B12" s="2">
        <v>1</v>
      </c>
      <c r="C12" s="2">
        <v>1000</v>
      </c>
      <c r="D12" s="25">
        <v>1000</v>
      </c>
      <c r="E12" s="2"/>
      <c r="F12" s="2"/>
    </row>
    <row r="13" spans="1:8" x14ac:dyDescent="0.25">
      <c r="A13" s="2" t="s">
        <v>12</v>
      </c>
      <c r="B13" s="2">
        <v>1</v>
      </c>
      <c r="C13" s="2">
        <v>6000</v>
      </c>
      <c r="D13" s="25">
        <v>6000</v>
      </c>
      <c r="E13" s="2"/>
      <c r="F13" s="2"/>
    </row>
    <row r="14" spans="1:8" x14ac:dyDescent="0.25">
      <c r="A14" s="2" t="s">
        <v>13</v>
      </c>
      <c r="B14" s="2">
        <v>1</v>
      </c>
      <c r="C14" s="2">
        <v>1650</v>
      </c>
      <c r="D14" s="24">
        <v>1650</v>
      </c>
      <c r="E14" s="23">
        <v>40034</v>
      </c>
      <c r="F14" s="2"/>
    </row>
    <row r="15" spans="1:8" x14ac:dyDescent="0.25">
      <c r="A15" s="2" t="s">
        <v>14</v>
      </c>
      <c r="B15" s="2">
        <v>1</v>
      </c>
      <c r="C15" s="2">
        <v>2700</v>
      </c>
      <c r="D15" s="2">
        <v>2700</v>
      </c>
      <c r="E15" s="2"/>
      <c r="F15" s="2"/>
    </row>
    <row r="16" spans="1:8" s="1" customFormat="1" ht="15.75" thickBot="1" x14ac:dyDescent="0.3">
      <c r="A16" s="10" t="s">
        <v>15</v>
      </c>
      <c r="B16" s="11"/>
      <c r="C16" s="11">
        <f>SUM(C3:C15)</f>
        <v>41850</v>
      </c>
      <c r="D16" s="11">
        <f>SUM(D3:D15)</f>
        <v>41850</v>
      </c>
      <c r="E16" s="11"/>
      <c r="F16" s="11"/>
      <c r="G16" s="1" t="s">
        <v>88</v>
      </c>
      <c r="H16" s="1">
        <f>C16-D16</f>
        <v>0</v>
      </c>
    </row>
    <row r="17" spans="1:8" x14ac:dyDescent="0.25">
      <c r="A17" s="8" t="s">
        <v>16</v>
      </c>
      <c r="B17" s="9"/>
      <c r="C17" s="9"/>
      <c r="D17" s="9"/>
      <c r="E17" s="9"/>
      <c r="F17" s="9"/>
    </row>
    <row r="18" spans="1:8" x14ac:dyDescent="0.25">
      <c r="A18" s="2" t="s">
        <v>17</v>
      </c>
      <c r="B18" s="2">
        <v>1</v>
      </c>
      <c r="C18" s="2">
        <v>8000</v>
      </c>
      <c r="D18" s="2">
        <v>8000</v>
      </c>
      <c r="E18" s="23">
        <v>39998</v>
      </c>
      <c r="F18" s="2"/>
    </row>
    <row r="19" spans="1:8" x14ac:dyDescent="0.25">
      <c r="A19" s="2" t="s">
        <v>18</v>
      </c>
      <c r="B19" s="2">
        <v>1</v>
      </c>
      <c r="C19" s="2">
        <v>3300</v>
      </c>
      <c r="D19" s="2">
        <v>3300</v>
      </c>
      <c r="E19" s="23">
        <v>40034</v>
      </c>
      <c r="F19" s="2"/>
    </row>
    <row r="20" spans="1:8" x14ac:dyDescent="0.25">
      <c r="A20" s="2" t="s">
        <v>94</v>
      </c>
      <c r="B20" s="2">
        <v>5</v>
      </c>
      <c r="C20" s="2">
        <v>230</v>
      </c>
      <c r="D20" s="2">
        <v>230</v>
      </c>
      <c r="E20" s="23">
        <v>40034</v>
      </c>
      <c r="F20" s="2"/>
    </row>
    <row r="21" spans="1:8" x14ac:dyDescent="0.25">
      <c r="A21" s="2" t="s">
        <v>19</v>
      </c>
      <c r="B21" s="2">
        <v>1</v>
      </c>
      <c r="C21" s="2">
        <v>0</v>
      </c>
      <c r="D21" s="2">
        <v>0</v>
      </c>
      <c r="E21" s="20">
        <v>39998</v>
      </c>
      <c r="F21" s="2"/>
    </row>
    <row r="22" spans="1:8" x14ac:dyDescent="0.25">
      <c r="A22" s="2" t="s">
        <v>20</v>
      </c>
      <c r="B22" s="2">
        <v>0</v>
      </c>
      <c r="C22" s="2">
        <v>0</v>
      </c>
      <c r="D22" s="2">
        <v>0</v>
      </c>
      <c r="E22" s="2"/>
      <c r="F22" s="2"/>
    </row>
    <row r="23" spans="1:8" x14ac:dyDescent="0.25">
      <c r="A23" s="2" t="s">
        <v>21</v>
      </c>
      <c r="B23" s="2">
        <v>1</v>
      </c>
      <c r="C23" s="2">
        <v>0</v>
      </c>
      <c r="D23" s="2">
        <v>0</v>
      </c>
      <c r="E23" s="20">
        <v>39998</v>
      </c>
      <c r="F23" s="2"/>
    </row>
    <row r="24" spans="1:8" x14ac:dyDescent="0.25">
      <c r="A24" s="2" t="s">
        <v>14</v>
      </c>
      <c r="B24" s="2">
        <v>1</v>
      </c>
      <c r="C24" s="2">
        <v>4550</v>
      </c>
      <c r="D24" s="2">
        <v>4550</v>
      </c>
      <c r="E24" s="2"/>
      <c r="F24" s="2"/>
    </row>
    <row r="25" spans="1:8" s="1" customFormat="1" ht="15.75" thickBot="1" x14ac:dyDescent="0.3">
      <c r="A25" s="10" t="s">
        <v>15</v>
      </c>
      <c r="B25" s="11"/>
      <c r="C25" s="11">
        <f>SUM(C18:C24)</f>
        <v>16080</v>
      </c>
      <c r="D25" s="11">
        <f>SUM(D18:D24)</f>
        <v>16080</v>
      </c>
      <c r="E25" s="11"/>
      <c r="F25" s="11"/>
      <c r="G25" s="1" t="s">
        <v>88</v>
      </c>
      <c r="H25" s="1">
        <f>C25-D25</f>
        <v>0</v>
      </c>
    </row>
    <row r="26" spans="1:8" x14ac:dyDescent="0.25">
      <c r="A26" s="6" t="s">
        <v>22</v>
      </c>
      <c r="B26" s="7"/>
      <c r="C26" s="6" t="s">
        <v>91</v>
      </c>
      <c r="D26" s="7"/>
      <c r="E26" s="7"/>
      <c r="F26" s="7"/>
    </row>
    <row r="27" spans="1:8" x14ac:dyDescent="0.25">
      <c r="A27" s="2" t="s">
        <v>90</v>
      </c>
      <c r="B27" s="2">
        <v>1</v>
      </c>
      <c r="C27" s="2">
        <v>6000</v>
      </c>
      <c r="D27" s="22">
        <v>4000</v>
      </c>
      <c r="E27" s="2"/>
      <c r="F27" s="2"/>
    </row>
    <row r="28" spans="1:8" x14ac:dyDescent="0.25">
      <c r="A28" s="2" t="s">
        <v>97</v>
      </c>
      <c r="B28" s="2">
        <v>1</v>
      </c>
      <c r="C28" s="2">
        <v>13000</v>
      </c>
      <c r="D28" s="22">
        <v>5000</v>
      </c>
      <c r="E28" s="2"/>
      <c r="F28" s="2"/>
    </row>
    <row r="29" spans="1:8" x14ac:dyDescent="0.25">
      <c r="A29" s="2" t="s">
        <v>23</v>
      </c>
      <c r="B29" s="2">
        <v>0</v>
      </c>
      <c r="C29" s="2">
        <v>0</v>
      </c>
      <c r="D29" s="2">
        <v>0</v>
      </c>
      <c r="E29" s="2"/>
      <c r="F29" s="2"/>
    </row>
    <row r="30" spans="1:8" x14ac:dyDescent="0.25">
      <c r="A30" s="2" t="s">
        <v>24</v>
      </c>
      <c r="B30" s="2">
        <v>0</v>
      </c>
      <c r="C30" s="2">
        <v>0</v>
      </c>
      <c r="D30" s="2">
        <v>0</v>
      </c>
      <c r="E30" s="2"/>
      <c r="F30" s="2"/>
    </row>
    <row r="31" spans="1:8" s="1" customFormat="1" ht="15.75" thickBot="1" x14ac:dyDescent="0.3">
      <c r="A31" s="10" t="s">
        <v>15</v>
      </c>
      <c r="B31" s="11"/>
      <c r="C31" s="11">
        <f>SUM(C27:C30)</f>
        <v>19000</v>
      </c>
      <c r="D31" s="11">
        <f>SUM(D27:D30)</f>
        <v>9000</v>
      </c>
      <c r="E31" s="11"/>
      <c r="F31" s="11"/>
      <c r="G31" s="1" t="s">
        <v>88</v>
      </c>
      <c r="H31" s="1">
        <f>C31-D31</f>
        <v>10000</v>
      </c>
    </row>
    <row r="32" spans="1:8" x14ac:dyDescent="0.25">
      <c r="A32" s="6" t="s">
        <v>26</v>
      </c>
      <c r="B32" s="7"/>
      <c r="C32" s="7"/>
      <c r="D32" s="7"/>
      <c r="E32" s="7"/>
      <c r="F32" s="7"/>
    </row>
    <row r="33" spans="1:8" x14ac:dyDescent="0.25">
      <c r="A33" s="2" t="s">
        <v>27</v>
      </c>
      <c r="B33" s="2">
        <v>1</v>
      </c>
      <c r="C33" s="2">
        <v>0</v>
      </c>
      <c r="D33" s="2">
        <v>0</v>
      </c>
      <c r="E33" s="2"/>
      <c r="F33" s="2"/>
    </row>
    <row r="34" spans="1:8" x14ac:dyDescent="0.25">
      <c r="A34" s="2" t="s">
        <v>82</v>
      </c>
      <c r="B34" s="2">
        <v>1</v>
      </c>
      <c r="C34" s="2">
        <v>2400</v>
      </c>
      <c r="D34" s="2">
        <v>2400</v>
      </c>
      <c r="E34" s="23">
        <v>40034</v>
      </c>
      <c r="F34" s="2"/>
    </row>
    <row r="35" spans="1:8" x14ac:dyDescent="0.25">
      <c r="A35" s="2" t="s">
        <v>85</v>
      </c>
      <c r="B35" s="2">
        <v>1</v>
      </c>
      <c r="C35" s="2">
        <v>20000</v>
      </c>
      <c r="D35" s="25">
        <v>20000</v>
      </c>
      <c r="E35" s="2"/>
      <c r="F35" s="2"/>
    </row>
    <row r="36" spans="1:8" x14ac:dyDescent="0.25">
      <c r="A36" s="19" t="s">
        <v>86</v>
      </c>
      <c r="B36" s="19">
        <v>1</v>
      </c>
      <c r="C36" s="19">
        <v>3000</v>
      </c>
      <c r="D36" s="26">
        <v>3000</v>
      </c>
      <c r="E36" s="19"/>
      <c r="F36" s="19"/>
    </row>
    <row r="37" spans="1:8" s="1" customFormat="1" ht="15.75" thickBot="1" x14ac:dyDescent="0.3">
      <c r="A37" s="10" t="s">
        <v>15</v>
      </c>
      <c r="B37" s="11"/>
      <c r="C37" s="11">
        <f>SUM(C33:C36)</f>
        <v>25400</v>
      </c>
      <c r="D37" s="11">
        <f>SUM(D33:D36)</f>
        <v>25400</v>
      </c>
      <c r="E37" s="11"/>
      <c r="F37" s="11"/>
      <c r="G37" s="1" t="s">
        <v>88</v>
      </c>
      <c r="H37" s="1">
        <f>C37-D37</f>
        <v>0</v>
      </c>
    </row>
    <row r="38" spans="1:8" x14ac:dyDescent="0.25">
      <c r="A38" s="6" t="s">
        <v>36</v>
      </c>
      <c r="B38" s="7"/>
      <c r="C38" s="7"/>
      <c r="D38" s="7"/>
      <c r="E38" s="7"/>
      <c r="F38" s="7"/>
    </row>
    <row r="39" spans="1:8" x14ac:dyDescent="0.25">
      <c r="A39" s="2" t="s">
        <v>28</v>
      </c>
      <c r="B39" s="2">
        <v>1</v>
      </c>
      <c r="C39" s="2">
        <v>200</v>
      </c>
      <c r="D39" s="2">
        <v>200</v>
      </c>
      <c r="E39" s="2"/>
      <c r="F39" s="2"/>
    </row>
    <row r="40" spans="1:8" x14ac:dyDescent="0.25">
      <c r="A40" s="2" t="s">
        <v>29</v>
      </c>
      <c r="B40" s="2">
        <v>30</v>
      </c>
      <c r="C40" s="2">
        <v>500</v>
      </c>
      <c r="D40" s="2">
        <v>500</v>
      </c>
      <c r="E40" s="2"/>
      <c r="F40" s="2"/>
    </row>
    <row r="41" spans="1:8" x14ac:dyDescent="0.25">
      <c r="A41" s="2" t="s">
        <v>66</v>
      </c>
      <c r="B41" s="2">
        <v>0</v>
      </c>
      <c r="C41" s="2">
        <v>300</v>
      </c>
      <c r="D41" s="2">
        <v>300</v>
      </c>
      <c r="E41" s="2"/>
      <c r="F41" s="2"/>
    </row>
    <row r="42" spans="1:8" x14ac:dyDescent="0.25">
      <c r="A42" s="2" t="s">
        <v>96</v>
      </c>
      <c r="B42" s="2">
        <v>20</v>
      </c>
      <c r="C42" s="2">
        <v>50</v>
      </c>
      <c r="D42" s="2">
        <v>50</v>
      </c>
      <c r="E42" s="2"/>
      <c r="F42" s="2"/>
    </row>
    <row r="43" spans="1:8" x14ac:dyDescent="0.25">
      <c r="A43" s="2" t="s">
        <v>30</v>
      </c>
      <c r="B43" s="2">
        <v>2</v>
      </c>
      <c r="C43" s="2">
        <v>0</v>
      </c>
      <c r="D43" s="25"/>
      <c r="E43" s="2"/>
      <c r="F43" s="2"/>
    </row>
    <row r="44" spans="1:8" x14ac:dyDescent="0.25">
      <c r="A44" s="2" t="s">
        <v>31</v>
      </c>
      <c r="B44" s="2">
        <v>2</v>
      </c>
      <c r="C44" s="2">
        <v>50</v>
      </c>
      <c r="D44" s="25">
        <v>50</v>
      </c>
      <c r="E44" s="2"/>
      <c r="F44" s="2"/>
    </row>
    <row r="45" spans="1:8" ht="45" x14ac:dyDescent="0.25">
      <c r="A45" s="3" t="s">
        <v>92</v>
      </c>
      <c r="B45" s="2">
        <v>30</v>
      </c>
      <c r="C45" s="2">
        <v>100</v>
      </c>
      <c r="D45" s="25">
        <v>100</v>
      </c>
      <c r="E45" s="2"/>
      <c r="F45" s="2"/>
    </row>
    <row r="46" spans="1:8" x14ac:dyDescent="0.25">
      <c r="A46" s="2" t="s">
        <v>32</v>
      </c>
      <c r="B46" s="2">
        <v>0</v>
      </c>
      <c r="C46" s="2">
        <v>0</v>
      </c>
      <c r="D46" s="2">
        <v>0</v>
      </c>
      <c r="E46" s="2"/>
      <c r="F46" s="2"/>
    </row>
    <row r="47" spans="1:8" x14ac:dyDescent="0.25">
      <c r="A47" s="2" t="s">
        <v>33</v>
      </c>
      <c r="B47" s="2">
        <v>0</v>
      </c>
      <c r="C47" s="2">
        <v>0</v>
      </c>
      <c r="D47" s="2">
        <v>0</v>
      </c>
      <c r="E47" s="2"/>
      <c r="F47" s="2"/>
    </row>
    <row r="48" spans="1:8" x14ac:dyDescent="0.25">
      <c r="A48" s="2" t="s">
        <v>34</v>
      </c>
      <c r="B48" s="2">
        <v>1</v>
      </c>
      <c r="C48" s="2">
        <v>0</v>
      </c>
      <c r="D48" s="2">
        <v>0</v>
      </c>
      <c r="E48" s="2"/>
      <c r="F48" s="2"/>
    </row>
    <row r="49" spans="1:8" x14ac:dyDescent="0.25">
      <c r="A49" s="2" t="s">
        <v>35</v>
      </c>
      <c r="B49" s="2">
        <v>0</v>
      </c>
      <c r="C49" s="2">
        <v>0</v>
      </c>
      <c r="D49" s="2">
        <v>0</v>
      </c>
      <c r="E49" s="2"/>
      <c r="F49" s="2"/>
    </row>
    <row r="50" spans="1:8" s="1" customFormat="1" ht="15.75" thickBot="1" x14ac:dyDescent="0.3">
      <c r="A50" s="10" t="s">
        <v>15</v>
      </c>
      <c r="B50" s="11"/>
      <c r="C50" s="11">
        <f>SUM(C39:C49)</f>
        <v>1200</v>
      </c>
      <c r="D50" s="11">
        <f>SUM(D39:D49)</f>
        <v>1200</v>
      </c>
      <c r="E50" s="11"/>
      <c r="F50" s="11"/>
      <c r="G50" s="1" t="s">
        <v>88</v>
      </c>
      <c r="H50" s="1">
        <f>C50-D50</f>
        <v>0</v>
      </c>
    </row>
    <row r="51" spans="1:8" x14ac:dyDescent="0.25">
      <c r="A51" s="6" t="s">
        <v>37</v>
      </c>
      <c r="B51" s="7" t="s">
        <v>74</v>
      </c>
      <c r="C51" s="7" t="s">
        <v>83</v>
      </c>
      <c r="D51" s="7"/>
      <c r="E51" s="7"/>
      <c r="F51" s="7"/>
    </row>
    <row r="52" spans="1:8" x14ac:dyDescent="0.25">
      <c r="A52" s="2" t="s">
        <v>38</v>
      </c>
      <c r="B52" s="2">
        <v>1</v>
      </c>
      <c r="C52" s="2">
        <v>35000</v>
      </c>
      <c r="D52" s="2">
        <v>35000</v>
      </c>
      <c r="E52" s="2"/>
      <c r="F52" s="2"/>
    </row>
    <row r="53" spans="1:8" x14ac:dyDescent="0.25">
      <c r="A53" s="2" t="s">
        <v>39</v>
      </c>
      <c r="B53" s="14">
        <v>0.1</v>
      </c>
      <c r="C53" s="2">
        <v>0</v>
      </c>
      <c r="D53" s="2">
        <v>0</v>
      </c>
      <c r="E53" s="2"/>
      <c r="F53" s="2"/>
    </row>
    <row r="54" spans="1:8" x14ac:dyDescent="0.25">
      <c r="A54" s="2" t="s">
        <v>40</v>
      </c>
      <c r="B54" s="2">
        <v>5</v>
      </c>
      <c r="C54" s="2">
        <v>1300</v>
      </c>
      <c r="D54" s="25">
        <v>1300</v>
      </c>
      <c r="E54" s="2"/>
      <c r="F54" s="2"/>
    </row>
    <row r="55" spans="1:8" x14ac:dyDescent="0.25">
      <c r="A55" s="2" t="s">
        <v>41</v>
      </c>
      <c r="B55" s="2">
        <v>0</v>
      </c>
      <c r="C55" s="2">
        <v>0</v>
      </c>
      <c r="D55" s="2">
        <v>0</v>
      </c>
      <c r="E55" s="2"/>
      <c r="F55" s="2"/>
    </row>
    <row r="56" spans="1:8" x14ac:dyDescent="0.25">
      <c r="A56" s="2" t="s">
        <v>42</v>
      </c>
      <c r="B56" s="2">
        <v>5</v>
      </c>
      <c r="C56" s="2">
        <v>2000</v>
      </c>
      <c r="D56" s="2">
        <v>2000</v>
      </c>
      <c r="E56" s="2"/>
      <c r="F56" s="2"/>
    </row>
    <row r="57" spans="1:8" x14ac:dyDescent="0.25">
      <c r="A57" s="2" t="s">
        <v>52</v>
      </c>
      <c r="B57" s="2">
        <v>5</v>
      </c>
      <c r="C57" s="2">
        <v>1400</v>
      </c>
      <c r="D57" s="2">
        <v>1400</v>
      </c>
      <c r="E57" s="2"/>
      <c r="F57" s="2"/>
    </row>
    <row r="58" spans="1:8" x14ac:dyDescent="0.25">
      <c r="A58" s="2" t="s">
        <v>51</v>
      </c>
      <c r="B58" s="2">
        <v>9</v>
      </c>
      <c r="C58" s="2">
        <f>B58*250</f>
        <v>2250</v>
      </c>
      <c r="D58" s="25">
        <v>2400</v>
      </c>
      <c r="E58" s="2"/>
      <c r="F58" s="2"/>
    </row>
    <row r="59" spans="1:8" x14ac:dyDescent="0.25">
      <c r="A59" s="2" t="s">
        <v>50</v>
      </c>
      <c r="B59" s="2">
        <v>10</v>
      </c>
      <c r="C59" s="2">
        <f>B59*300</f>
        <v>3000</v>
      </c>
      <c r="D59" s="25">
        <v>2000</v>
      </c>
      <c r="E59" s="2"/>
      <c r="F59" s="2"/>
    </row>
    <row r="60" spans="1:8" x14ac:dyDescent="0.25">
      <c r="A60" s="2" t="s">
        <v>43</v>
      </c>
      <c r="B60" s="2">
        <v>5</v>
      </c>
      <c r="C60" s="2">
        <v>600</v>
      </c>
      <c r="D60" s="2">
        <v>600</v>
      </c>
      <c r="E60" s="2"/>
      <c r="F60" s="2"/>
    </row>
    <row r="61" spans="1:8" x14ac:dyDescent="0.25">
      <c r="A61" s="2" t="s">
        <v>44</v>
      </c>
      <c r="B61" s="2">
        <v>10</v>
      </c>
      <c r="C61" s="2">
        <f>40*B61</f>
        <v>400</v>
      </c>
      <c r="D61" s="25">
        <v>1050</v>
      </c>
      <c r="E61" s="2"/>
      <c r="F61" s="2"/>
    </row>
    <row r="62" spans="1:8" x14ac:dyDescent="0.25">
      <c r="A62" s="2" t="s">
        <v>45</v>
      </c>
      <c r="B62" s="2">
        <v>30</v>
      </c>
      <c r="C62" s="2">
        <v>650</v>
      </c>
      <c r="D62" s="25">
        <v>650</v>
      </c>
      <c r="E62" s="2"/>
      <c r="F62" s="2"/>
    </row>
    <row r="63" spans="1:8" x14ac:dyDescent="0.25">
      <c r="A63" s="2" t="s">
        <v>53</v>
      </c>
      <c r="B63" s="2">
        <v>5</v>
      </c>
      <c r="C63" s="2">
        <v>1000</v>
      </c>
      <c r="D63" s="25">
        <v>1000</v>
      </c>
      <c r="E63" s="2"/>
      <c r="F63" s="2"/>
    </row>
    <row r="64" spans="1:8" x14ac:dyDescent="0.25">
      <c r="A64" s="2" t="s">
        <v>46</v>
      </c>
      <c r="B64" s="2">
        <v>1</v>
      </c>
      <c r="C64" s="2">
        <v>2350</v>
      </c>
      <c r="D64" s="2">
        <v>2350</v>
      </c>
      <c r="E64" s="23">
        <v>40034</v>
      </c>
      <c r="F64" s="2"/>
    </row>
    <row r="65" spans="1:8" x14ac:dyDescent="0.25">
      <c r="A65" s="2" t="s">
        <v>47</v>
      </c>
      <c r="B65" s="2">
        <v>1</v>
      </c>
      <c r="C65" s="2">
        <v>490</v>
      </c>
      <c r="D65" s="2">
        <v>490</v>
      </c>
      <c r="E65" s="23">
        <v>40034</v>
      </c>
      <c r="F65" s="2"/>
    </row>
    <row r="66" spans="1:8" x14ac:dyDescent="0.25">
      <c r="A66" s="2" t="s">
        <v>48</v>
      </c>
      <c r="B66" s="2">
        <v>0</v>
      </c>
      <c r="C66" s="2">
        <v>0</v>
      </c>
      <c r="D66" s="2">
        <v>0</v>
      </c>
      <c r="E66" s="2"/>
      <c r="F66" s="2"/>
    </row>
    <row r="67" spans="1:8" x14ac:dyDescent="0.25">
      <c r="A67" s="2" t="s">
        <v>49</v>
      </c>
      <c r="B67" s="2">
        <v>30</v>
      </c>
      <c r="C67" s="2">
        <v>2500</v>
      </c>
      <c r="D67" s="25">
        <v>370</v>
      </c>
      <c r="E67" s="2"/>
      <c r="F67" s="2"/>
    </row>
    <row r="68" spans="1:8" x14ac:dyDescent="0.25">
      <c r="A68" s="2" t="s">
        <v>93</v>
      </c>
      <c r="B68" s="2">
        <v>2</v>
      </c>
      <c r="C68" s="2">
        <v>370</v>
      </c>
      <c r="D68" s="25">
        <v>370</v>
      </c>
      <c r="E68" s="2"/>
      <c r="F68" s="2"/>
    </row>
    <row r="69" spans="1:8" x14ac:dyDescent="0.25">
      <c r="A69" s="19" t="s">
        <v>95</v>
      </c>
      <c r="B69" s="19">
        <v>2</v>
      </c>
      <c r="C69" s="19">
        <v>200</v>
      </c>
      <c r="D69" s="25">
        <v>200</v>
      </c>
      <c r="E69" s="19"/>
      <c r="F69" s="19"/>
    </row>
    <row r="70" spans="1:8" s="1" customFormat="1" ht="15.75" thickBot="1" x14ac:dyDescent="0.3">
      <c r="A70" s="10" t="s">
        <v>15</v>
      </c>
      <c r="B70" s="11"/>
      <c r="C70" s="11">
        <f>SUM(C52:C69)</f>
        <v>53510</v>
      </c>
      <c r="D70" s="11">
        <f>SUM(D52:D69)</f>
        <v>51180</v>
      </c>
      <c r="E70" s="11"/>
      <c r="F70" s="11"/>
      <c r="G70" s="1" t="s">
        <v>88</v>
      </c>
      <c r="H70" s="1">
        <f>C70-D70</f>
        <v>2330</v>
      </c>
    </row>
    <row r="71" spans="1:8" x14ac:dyDescent="0.25">
      <c r="A71" s="6" t="s">
        <v>54</v>
      </c>
      <c r="B71" s="7"/>
      <c r="C71" s="7"/>
      <c r="D71" s="7"/>
      <c r="E71" s="7"/>
      <c r="F71" s="7"/>
    </row>
    <row r="72" spans="1:8" x14ac:dyDescent="0.25">
      <c r="A72" s="2" t="s">
        <v>55</v>
      </c>
      <c r="B72" s="2">
        <v>0</v>
      </c>
      <c r="C72" s="2"/>
      <c r="D72" s="2"/>
      <c r="E72" s="2"/>
      <c r="F72" s="2"/>
    </row>
    <row r="73" spans="1:8" x14ac:dyDescent="0.25">
      <c r="A73" s="2" t="s">
        <v>56</v>
      </c>
      <c r="B73" s="2"/>
      <c r="C73" s="2">
        <v>1000</v>
      </c>
      <c r="D73" s="25">
        <v>1000</v>
      </c>
      <c r="E73" s="2"/>
      <c r="F73" s="2"/>
    </row>
    <row r="74" spans="1:8" x14ac:dyDescent="0.25">
      <c r="A74" s="2" t="s">
        <v>57</v>
      </c>
      <c r="B74" s="2">
        <v>0</v>
      </c>
      <c r="C74" s="2">
        <v>0</v>
      </c>
      <c r="D74" s="2"/>
      <c r="E74" s="2"/>
      <c r="F74" s="2"/>
    </row>
    <row r="75" spans="1:8" x14ac:dyDescent="0.25">
      <c r="A75" s="2" t="s">
        <v>58</v>
      </c>
      <c r="B75" s="2">
        <v>1</v>
      </c>
      <c r="C75" s="2">
        <v>0</v>
      </c>
      <c r="D75" s="25">
        <v>0</v>
      </c>
      <c r="E75" s="2"/>
      <c r="F75" s="2"/>
    </row>
    <row r="76" spans="1:8" x14ac:dyDescent="0.25">
      <c r="A76" s="2" t="s">
        <v>59</v>
      </c>
      <c r="B76" s="2"/>
      <c r="C76" s="2">
        <v>500</v>
      </c>
      <c r="D76" s="24">
        <v>500</v>
      </c>
      <c r="E76" s="2"/>
      <c r="F76" s="2"/>
    </row>
    <row r="77" spans="1:8" x14ac:dyDescent="0.25">
      <c r="A77" s="2" t="s">
        <v>60</v>
      </c>
      <c r="B77" s="17" t="s">
        <v>65</v>
      </c>
      <c r="C77" s="2"/>
      <c r="D77" s="2"/>
      <c r="E77" s="2"/>
      <c r="F77" s="2"/>
    </row>
    <row r="78" spans="1:8" x14ac:dyDescent="0.25">
      <c r="A78" s="2" t="s">
        <v>61</v>
      </c>
      <c r="B78" s="2">
        <v>30</v>
      </c>
      <c r="C78" s="2">
        <v>0</v>
      </c>
      <c r="D78" s="24">
        <v>0</v>
      </c>
      <c r="E78" s="2"/>
      <c r="F78" s="2"/>
    </row>
    <row r="79" spans="1:8" x14ac:dyDescent="0.25">
      <c r="A79" s="2" t="s">
        <v>62</v>
      </c>
      <c r="B79" s="2"/>
      <c r="C79" s="2"/>
      <c r="D79" s="25"/>
      <c r="E79" s="2"/>
      <c r="F79" s="2"/>
    </row>
    <row r="80" spans="1:8" x14ac:dyDescent="0.25">
      <c r="A80" s="2" t="s">
        <v>67</v>
      </c>
      <c r="B80" s="2">
        <v>1</v>
      </c>
      <c r="C80" s="2">
        <v>4300</v>
      </c>
      <c r="D80" s="24">
        <v>4300</v>
      </c>
      <c r="E80" s="2"/>
      <c r="F80" s="2"/>
    </row>
    <row r="81" spans="1:8" x14ac:dyDescent="0.25">
      <c r="A81" s="19" t="s">
        <v>98</v>
      </c>
      <c r="B81" s="19">
        <v>1</v>
      </c>
      <c r="C81" s="19">
        <v>200</v>
      </c>
      <c r="D81" s="26">
        <v>200</v>
      </c>
      <c r="E81" s="19"/>
      <c r="F81" s="19"/>
    </row>
    <row r="82" spans="1:8" s="1" customFormat="1" ht="15.75" thickBot="1" x14ac:dyDescent="0.3">
      <c r="A82" s="10" t="s">
        <v>15</v>
      </c>
      <c r="B82" s="11"/>
      <c r="C82" s="11">
        <f>SUM(C72:C81)</f>
        <v>6000</v>
      </c>
      <c r="D82" s="11">
        <f>SUM(D72:D81)</f>
        <v>6000</v>
      </c>
      <c r="E82" s="11"/>
      <c r="F82" s="11"/>
      <c r="G82" s="1" t="s">
        <v>88</v>
      </c>
      <c r="H82" s="1">
        <f>C82-D82</f>
        <v>0</v>
      </c>
    </row>
    <row r="83" spans="1:8" x14ac:dyDescent="0.25">
      <c r="A83" s="6" t="s">
        <v>87</v>
      </c>
      <c r="B83" s="7"/>
      <c r="C83" s="7"/>
      <c r="D83" s="7"/>
      <c r="E83" s="7"/>
      <c r="F83" s="7"/>
    </row>
    <row r="84" spans="1:8" x14ac:dyDescent="0.25">
      <c r="A84" s="2" t="s">
        <v>99</v>
      </c>
      <c r="B84" s="2">
        <v>1</v>
      </c>
      <c r="C84" s="2">
        <v>80000</v>
      </c>
      <c r="D84" s="2">
        <v>80000</v>
      </c>
      <c r="E84" s="2"/>
      <c r="F84" s="2"/>
    </row>
    <row r="85" spans="1:8" s="1" customFormat="1" ht="15.75" thickBot="1" x14ac:dyDescent="0.3">
      <c r="A85" s="10" t="s">
        <v>15</v>
      </c>
      <c r="B85" s="11"/>
      <c r="C85" s="11">
        <f>SUM(C84)</f>
        <v>80000</v>
      </c>
      <c r="D85" s="11">
        <f>SUM(D84)</f>
        <v>80000</v>
      </c>
      <c r="E85" s="11"/>
      <c r="F85" s="11"/>
      <c r="G85" s="1" t="s">
        <v>88</v>
      </c>
      <c r="H85" s="1">
        <f>C85-D85</f>
        <v>0</v>
      </c>
    </row>
    <row r="86" spans="1:8" s="1" customFormat="1" ht="15.75" thickBot="1" x14ac:dyDescent="0.3">
      <c r="A86" s="12" t="s">
        <v>76</v>
      </c>
      <c r="B86" s="13"/>
      <c r="C86" s="13">
        <f>SUM(C85,C82,C70,C50,C37,C31,C25,C16)</f>
        <v>243040</v>
      </c>
      <c r="D86" s="13"/>
      <c r="E86" s="13"/>
      <c r="F86" s="13"/>
    </row>
    <row r="87" spans="1:8" s="1" customFormat="1" ht="15.75" thickBot="1" x14ac:dyDescent="0.3">
      <c r="A87" s="12" t="s">
        <v>75</v>
      </c>
      <c r="B87" s="13"/>
      <c r="C87" s="13"/>
      <c r="D87" s="13">
        <f>SUM(D85,D82,D70,D50,D37,D31,D25,D16)</f>
        <v>230710</v>
      </c>
      <c r="E87" s="13"/>
      <c r="F87" s="13"/>
    </row>
    <row r="88" spans="1:8" s="1" customFormat="1" ht="15.75" thickBot="1" x14ac:dyDescent="0.3">
      <c r="A88" s="12" t="s">
        <v>77</v>
      </c>
      <c r="B88" s="13"/>
      <c r="C88" s="13"/>
      <c r="D88" s="13">
        <f>C86-D87</f>
        <v>12330</v>
      </c>
      <c r="E88" s="13"/>
      <c r="F88" s="13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selection activeCell="E33" sqref="E33"/>
    </sheetView>
  </sheetViews>
  <sheetFormatPr defaultRowHeight="15" x14ac:dyDescent="0.25"/>
  <cols>
    <col min="1" max="1" width="14.140625" bestFit="1" customWidth="1"/>
    <col min="2" max="2" width="28.42578125" bestFit="1" customWidth="1"/>
    <col min="3" max="3" width="13.7109375" style="16" bestFit="1" customWidth="1"/>
    <col min="5" max="5" width="17.85546875" bestFit="1" customWidth="1"/>
  </cols>
  <sheetData>
    <row r="1" spans="1:5" x14ac:dyDescent="0.25">
      <c r="A1" s="4" t="s">
        <v>63</v>
      </c>
      <c r="B1" s="4" t="s">
        <v>64</v>
      </c>
      <c r="C1" s="5" t="s">
        <v>78</v>
      </c>
      <c r="D1" s="4"/>
      <c r="E1" s="4" t="s">
        <v>80</v>
      </c>
    </row>
    <row r="2" spans="1:5" s="1" customFormat="1" x14ac:dyDescent="0.25">
      <c r="A2" s="1" t="s">
        <v>69</v>
      </c>
      <c r="C2" s="15"/>
    </row>
    <row r="3" spans="1:5" x14ac:dyDescent="0.25">
      <c r="B3">
        <v>1</v>
      </c>
      <c r="C3" s="18" t="s">
        <v>79</v>
      </c>
    </row>
    <row r="4" spans="1:5" x14ac:dyDescent="0.25">
      <c r="B4">
        <v>2</v>
      </c>
      <c r="C4" s="18" t="s">
        <v>79</v>
      </c>
    </row>
    <row r="5" spans="1:5" x14ac:dyDescent="0.25">
      <c r="B5">
        <v>3</v>
      </c>
      <c r="C5" s="18" t="s">
        <v>79</v>
      </c>
    </row>
    <row r="6" spans="1:5" x14ac:dyDescent="0.25">
      <c r="B6">
        <v>4</v>
      </c>
      <c r="C6" s="18" t="s">
        <v>79</v>
      </c>
    </row>
    <row r="7" spans="1:5" x14ac:dyDescent="0.25">
      <c r="B7">
        <v>5</v>
      </c>
      <c r="C7" s="18" t="s">
        <v>79</v>
      </c>
    </row>
    <row r="8" spans="1:5" x14ac:dyDescent="0.25">
      <c r="B8">
        <v>6</v>
      </c>
      <c r="C8" s="18" t="s">
        <v>79</v>
      </c>
      <c r="E8">
        <v>1</v>
      </c>
    </row>
    <row r="9" spans="1:5" x14ac:dyDescent="0.25">
      <c r="B9">
        <v>7</v>
      </c>
      <c r="C9" s="18" t="s">
        <v>79</v>
      </c>
      <c r="E9">
        <v>2</v>
      </c>
    </row>
    <row r="10" spans="1:5" x14ac:dyDescent="0.25">
      <c r="B10">
        <v>8</v>
      </c>
      <c r="C10" s="18" t="s">
        <v>79</v>
      </c>
    </row>
    <row r="11" spans="1:5" x14ac:dyDescent="0.25">
      <c r="B11">
        <v>9</v>
      </c>
      <c r="C11" s="18" t="s">
        <v>79</v>
      </c>
    </row>
    <row r="12" spans="1:5" x14ac:dyDescent="0.25">
      <c r="B12">
        <v>0</v>
      </c>
      <c r="C12" s="18" t="s">
        <v>79</v>
      </c>
      <c r="E12">
        <v>3</v>
      </c>
    </row>
    <row r="13" spans="1:5" x14ac:dyDescent="0.25">
      <c r="B13">
        <v>10</v>
      </c>
      <c r="C13" s="18" t="s">
        <v>79</v>
      </c>
    </row>
    <row r="14" spans="1:5" x14ac:dyDescent="0.25">
      <c r="B14">
        <v>11</v>
      </c>
      <c r="C14" s="21"/>
    </row>
    <row r="15" spans="1:5" s="1" customFormat="1" x14ac:dyDescent="0.25">
      <c r="A15" s="1" t="s">
        <v>72</v>
      </c>
      <c r="C15" s="15"/>
    </row>
    <row r="16" spans="1:5" x14ac:dyDescent="0.25">
      <c r="B16">
        <v>12</v>
      </c>
      <c r="C16" s="18" t="s">
        <v>79</v>
      </c>
    </row>
    <row r="17" spans="1:5" x14ac:dyDescent="0.25">
      <c r="B17">
        <v>13</v>
      </c>
      <c r="C17" s="18" t="s">
        <v>79</v>
      </c>
    </row>
    <row r="18" spans="1:5" s="1" customFormat="1" x14ac:dyDescent="0.25">
      <c r="A18" s="1" t="s">
        <v>70</v>
      </c>
      <c r="C18" s="15"/>
    </row>
    <row r="19" spans="1:5" x14ac:dyDescent="0.25">
      <c r="B19">
        <v>14</v>
      </c>
      <c r="C19" s="18" t="s">
        <v>79</v>
      </c>
    </row>
    <row r="20" spans="1:5" x14ac:dyDescent="0.25">
      <c r="B20">
        <v>15</v>
      </c>
      <c r="C20" s="18" t="s">
        <v>79</v>
      </c>
    </row>
    <row r="21" spans="1:5" x14ac:dyDescent="0.25">
      <c r="B21">
        <v>16</v>
      </c>
      <c r="C21" s="18" t="s">
        <v>79</v>
      </c>
    </row>
    <row r="22" spans="1:5" x14ac:dyDescent="0.25">
      <c r="B22">
        <v>17</v>
      </c>
      <c r="C22" s="18" t="s">
        <v>79</v>
      </c>
    </row>
    <row r="23" spans="1:5" x14ac:dyDescent="0.25">
      <c r="B23">
        <v>18</v>
      </c>
      <c r="C23" s="18" t="s">
        <v>79</v>
      </c>
    </row>
    <row r="24" spans="1:5" x14ac:dyDescent="0.25">
      <c r="B24">
        <v>19</v>
      </c>
      <c r="C24" s="18" t="s">
        <v>79</v>
      </c>
    </row>
    <row r="25" spans="1:5" x14ac:dyDescent="0.25">
      <c r="B25">
        <v>20</v>
      </c>
      <c r="C25" s="18" t="s">
        <v>79</v>
      </c>
    </row>
    <row r="26" spans="1:5" x14ac:dyDescent="0.25">
      <c r="B26">
        <v>21</v>
      </c>
      <c r="C26" s="18" t="s">
        <v>79</v>
      </c>
    </row>
    <row r="27" spans="1:5" x14ac:dyDescent="0.25">
      <c r="B27">
        <v>22</v>
      </c>
      <c r="C27" s="18" t="s">
        <v>79</v>
      </c>
    </row>
    <row r="28" spans="1:5" s="1" customFormat="1" x14ac:dyDescent="0.25">
      <c r="A28" s="1" t="s">
        <v>71</v>
      </c>
      <c r="C28" s="15"/>
    </row>
    <row r="29" spans="1:5" x14ac:dyDescent="0.25">
      <c r="B29">
        <v>23</v>
      </c>
      <c r="C29" s="18" t="s">
        <v>79</v>
      </c>
      <c r="E29">
        <v>4</v>
      </c>
    </row>
    <row r="30" spans="1:5" x14ac:dyDescent="0.25">
      <c r="B30">
        <v>24</v>
      </c>
      <c r="C30" s="18" t="s">
        <v>79</v>
      </c>
    </row>
    <row r="31" spans="1:5" x14ac:dyDescent="0.25">
      <c r="B31">
        <v>25</v>
      </c>
      <c r="C31" s="18" t="s">
        <v>79</v>
      </c>
    </row>
    <row r="32" spans="1:5" x14ac:dyDescent="0.25">
      <c r="B32">
        <v>26</v>
      </c>
      <c r="C32" s="18" t="s">
        <v>79</v>
      </c>
    </row>
    <row r="33" spans="1:5" x14ac:dyDescent="0.25">
      <c r="B33">
        <v>27</v>
      </c>
      <c r="C33" s="18" t="s">
        <v>79</v>
      </c>
    </row>
    <row r="34" spans="1:5" x14ac:dyDescent="0.25">
      <c r="B34">
        <v>28</v>
      </c>
      <c r="C34" s="18" t="s">
        <v>79</v>
      </c>
    </row>
    <row r="35" spans="1:5" x14ac:dyDescent="0.25">
      <c r="B35">
        <v>29</v>
      </c>
      <c r="C35" s="18" t="s">
        <v>79</v>
      </c>
    </row>
    <row r="36" spans="1:5" x14ac:dyDescent="0.25">
      <c r="B36">
        <v>30</v>
      </c>
      <c r="C36" s="21" t="s">
        <v>100</v>
      </c>
    </row>
    <row r="37" spans="1:5" s="1" customFormat="1" x14ac:dyDescent="0.25">
      <c r="A37" s="1" t="s">
        <v>73</v>
      </c>
      <c r="B37" s="1">
        <f>COUNTA(B3:B36)</f>
        <v>31</v>
      </c>
      <c r="C37" s="1">
        <f>COUNTA("да",C3:C36)</f>
        <v>31</v>
      </c>
      <c r="E37" s="1">
        <f>COUNTA(E3:E35)</f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Смета затрат</vt:lpstr>
      <vt:lpstr>Гости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A. Semenov</dc:creator>
  <cp:lastModifiedBy>Ilia</cp:lastModifiedBy>
  <dcterms:created xsi:type="dcterms:W3CDTF">2009-04-04T07:50:06Z</dcterms:created>
  <dcterms:modified xsi:type="dcterms:W3CDTF">2013-05-15T12:33:49Z</dcterms:modified>
</cp:coreProperties>
</file>